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0" windowWidth="19980" windowHeight="10110"/>
  </bookViews>
  <sheets>
    <sheet name="Лист1" sheetId="1" r:id="rId1"/>
    <sheet name="XLR_NoRangeSheet" sheetId="2" state="veryHidden" r:id="rId2"/>
  </sheets>
  <definedNames>
    <definedName name="Query1">Лист1!$A$8:$M$10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Лист1!$A$16:$M$16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D25" i="1" l="1"/>
  <c r="K10" i="1" l="1"/>
  <c r="D24" i="1"/>
  <c r="L11" i="1"/>
  <c r="L9" i="1"/>
  <c r="L8" i="1"/>
  <c r="L10" i="1" l="1"/>
  <c r="B5" i="2"/>
  <c r="D27" i="1"/>
</calcChain>
</file>

<file path=xl/sharedStrings.xml><?xml version="1.0" encoding="utf-8"?>
<sst xmlns="http://schemas.openxmlformats.org/spreadsheetml/2006/main" count="59" uniqueCount="55">
  <si>
    <t>№ п.п.</t>
  </si>
  <si>
    <t>Описание</t>
  </si>
  <si>
    <t>ЛОТ №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</si>
  <si>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</si>
  <si>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</si>
  <si>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</si>
  <si>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СПЕЦИФИКАЦИЯ</t>
  </si>
  <si>
    <t>Исполнитель:</t>
  </si>
  <si>
    <t>тел.</t>
  </si>
  <si>
    <t>Eд.изм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</si>
  <si>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</si>
  <si>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</si>
  <si>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</si>
  <si>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</si>
  <si>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</si>
  <si>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</si>
  <si>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</si>
  <si>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</si>
  <si>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</si>
  <si>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Ном. Номер</t>
  </si>
  <si>
    <t>4.2, Developer  (build 122-D7)</t>
  </si>
  <si>
    <t>Query2</t>
  </si>
  <si>
    <t>г.Уфа</t>
  </si>
  <si>
    <t>Поставка маршрутизаторов Qtech 2полугодие</t>
  </si>
  <si>
    <t>, тел. , эл.почта:</t>
  </si>
  <si>
    <t/>
  </si>
  <si>
    <t>Поставка маршрутизаторов Qtech 2 полугодие</t>
  </si>
  <si>
    <t>28.11.2014</t>
  </si>
  <si>
    <t>Бадьина Лилия Альбертовна</t>
  </si>
  <si>
    <t>(347)221-57-43</t>
  </si>
  <si>
    <t>42527</t>
  </si>
  <si>
    <t>МАРШРУТИЗАТОР QTECH QNITY-400</t>
  </si>
  <si>
    <t>Широкополосный ADSL/Ethernet маршрутизатор с поддержкой 3G, cо встроенным 4-х портовым коммутатором</t>
  </si>
  <si>
    <t>шт</t>
  </si>
  <si>
    <t>43053</t>
  </si>
  <si>
    <t>МАРШРУТИЗАТОР QTECH QBR-2041WW</t>
  </si>
  <si>
    <t>Широкополосный маршрутизатор ADSL/ADSL2/ADSL2+ со встроенным 4-х портовым коммутатором 10/100 Мбит/с и отдельным WAN портом, Wi-Fi IEEE 802.11b/g/n, USB Host</t>
  </si>
  <si>
    <r>
      <t>Предельная стоимость лота составляет _</t>
    </r>
    <r>
      <rPr>
        <b/>
        <u/>
        <sz val="11"/>
        <color theme="1"/>
        <rFont val="Calibri"/>
        <family val="2"/>
        <charset val="204"/>
        <scheme val="minor"/>
      </rPr>
      <t>11 451 782</t>
    </r>
    <r>
      <rPr>
        <sz val="11"/>
        <color theme="1"/>
        <rFont val="Calibri"/>
        <family val="2"/>
        <charset val="204"/>
        <scheme val="minor"/>
      </rPr>
      <t>_  руб. (с НДС)</t>
    </r>
  </si>
  <si>
    <t xml:space="preserve"> до 10 августа, до 10 ноября 2014г.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</si>
  <si>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</si>
  <si>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</si>
  <si>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</si>
  <si>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Инициатор закупки</t>
  </si>
  <si>
    <t>Начальник отдела развития  Тимофеев И.А. 8-901-8173579, 8-347-2215478</t>
  </si>
  <si>
    <t>Место доставки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</si>
  <si>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</si>
  <si>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Куратор</t>
  </si>
  <si>
    <t>Начальник ОР</t>
  </si>
  <si>
    <t>Тимофеев И. А.</t>
  </si>
  <si>
    <t>Сроки поставки</t>
  </si>
  <si>
    <t>до 10 августа</t>
  </si>
  <si>
    <t>до 10 ноября</t>
  </si>
  <si>
    <t>10 000</t>
  </si>
  <si>
    <t>10 100</t>
  </si>
  <si>
    <t>Поставка маршрутизаторов QTECH 2 полугодие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</si>
</sst>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  <xf numFmtId="0" fontId="0" fillId="0" borderId="0" xfId="0" applyFont="1"/>
    <xf numFmtId="0" fontId="0" fillId="0" borderId="0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0" fillId="0" borderId="5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right"/>
    </xf>
    <xf numFmtId="0" fontId="0" fillId="0" borderId="1" xfId="0" applyBorder="1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left"/>
    </xf>
    <xf numFmtId="0" fontId="6" fillId="0" borderId="1" xfId="1" applyFont="1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6" fillId="0" borderId="1" xfId="1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left" wrapText="1"/>
    </xf>
    <xf numFmtId="0" fontId="6" fillId="0" borderId="8" xfId="1" applyFont="1" applyBorder="1" applyAlignment="1">
      <alignment vertical="center" wrapText="1"/>
    </xf>
    <xf numFmtId="0" fontId="0" fillId="0" borderId="9" xfId="0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O27"/>
  <sheetViews>
    <sheetView tabSelected="1" zoomScaleNormal="100" workbookViewId="0">
      <selection activeCell="D16" sqref="D16:L16"/>
    </sheetView>
  </sheetViews>
  <sheetFormatPr defaultRowHeight="15" x14ac:dyDescent="0.25"/>
  <cols>
    <col min="1" max="1" width="0.85546875" customWidth="1"/>
    <col min="2" max="2" width="8.42578125" customWidth="1"/>
    <col min="3" max="3" width="14" style="11" customWidth="1"/>
    <col min="4" max="4" width="26.7109375" customWidth="1"/>
    <col min="5" max="5" width="38.7109375" customWidth="1"/>
    <col min="10" max="10" width="17.85546875" customWidth="1"/>
    <col min="11" max="11" width="16.85546875" customWidth="1"/>
    <col min="12" max="12" width="17.7109375" customWidth="1"/>
    <col min="13" max="13" width="3.28515625" customWidth="1"/>
  </cols>
  <sheetData>
    <row r="1" spans="1:15" x14ac:dyDescent="0.25">
      <c r="L1" s="15" t="s">
        <v>15</v>
      </c>
    </row>
    <row r="2" spans="1:15" x14ac:dyDescent="0.25">
      <c r="B2" s="32" t="s">
        <v>6</v>
      </c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5" x14ac:dyDescent="0.25">
      <c r="B3" t="s">
        <v>2</v>
      </c>
      <c r="D3" s="9" t="s">
        <v>54</v>
      </c>
      <c r="E3" s="14"/>
      <c r="M3" s="4"/>
    </row>
    <row r="4" spans="1:15" ht="15" customHeight="1" x14ac:dyDescent="0.25">
      <c r="B4" s="36" t="s">
        <v>0</v>
      </c>
      <c r="C4" s="36" t="s">
        <v>19</v>
      </c>
      <c r="D4" s="36" t="s">
        <v>17</v>
      </c>
      <c r="E4" s="36" t="s">
        <v>1</v>
      </c>
      <c r="F4" s="36" t="s">
        <v>9</v>
      </c>
      <c r="G4" s="33" t="s">
        <v>49</v>
      </c>
      <c r="H4" s="33"/>
      <c r="I4" s="33"/>
      <c r="J4" s="42" t="s">
        <v>12</v>
      </c>
      <c r="K4" s="45" t="s">
        <v>13</v>
      </c>
      <c r="L4" s="45" t="s">
        <v>18</v>
      </c>
      <c r="M4" s="4"/>
    </row>
    <row r="5" spans="1:15" s="3" customFormat="1" x14ac:dyDescent="0.25">
      <c r="B5" s="38"/>
      <c r="C5" s="38"/>
      <c r="D5" s="38"/>
      <c r="E5" s="38"/>
      <c r="F5" s="38"/>
      <c r="G5" s="29" t="s">
        <v>10</v>
      </c>
      <c r="H5" s="29" t="s">
        <v>11</v>
      </c>
      <c r="I5" s="36" t="s">
        <v>16</v>
      </c>
      <c r="J5" s="43"/>
      <c r="K5" s="46"/>
      <c r="L5" s="46"/>
    </row>
    <row r="6" spans="1:15" s="3" customFormat="1" ht="30" x14ac:dyDescent="0.25">
      <c r="B6" s="37"/>
      <c r="C6" s="37"/>
      <c r="D6" s="37"/>
      <c r="E6" s="37"/>
      <c r="F6" s="37"/>
      <c r="G6" s="22" t="s">
        <v>50</v>
      </c>
      <c r="H6" s="22" t="s">
        <v>51</v>
      </c>
      <c r="I6" s="37"/>
      <c r="J6" s="44"/>
      <c r="K6" s="47"/>
      <c r="L6" s="47"/>
    </row>
    <row r="7" spans="1:15" x14ac:dyDescent="0.25">
      <c r="B7" s="1">
        <v>1</v>
      </c>
      <c r="C7" s="21">
        <v>2</v>
      </c>
      <c r="D7" s="1">
        <v>3</v>
      </c>
      <c r="E7" s="1">
        <v>4</v>
      </c>
      <c r="F7" s="1">
        <v>5</v>
      </c>
      <c r="G7" s="8">
        <v>6</v>
      </c>
      <c r="H7" s="8">
        <v>7</v>
      </c>
      <c r="I7" s="1">
        <v>8</v>
      </c>
      <c r="J7" s="8">
        <v>9</v>
      </c>
      <c r="K7" s="8">
        <v>10</v>
      </c>
      <c r="L7" s="8">
        <v>11</v>
      </c>
    </row>
    <row r="8" spans="1:15" ht="60" x14ac:dyDescent="0.25">
      <c r="A8" s="11"/>
      <c r="B8" s="10">
        <v>1</v>
      </c>
      <c r="C8" s="10" t="s">
        <v>30</v>
      </c>
      <c r="D8" s="2" t="s">
        <v>31</v>
      </c>
      <c r="E8" s="2" t="s">
        <v>32</v>
      </c>
      <c r="F8" s="5" t="s">
        <v>33</v>
      </c>
      <c r="G8" s="20">
        <v>100</v>
      </c>
      <c r="H8" s="20" t="s">
        <v>52</v>
      </c>
      <c r="I8" s="20" t="s">
        <v>53</v>
      </c>
      <c r="J8" s="7">
        <v>907</v>
      </c>
      <c r="K8" s="7">
        <v>9160700</v>
      </c>
      <c r="L8" s="6">
        <f>K8*1.18</f>
        <v>10809626</v>
      </c>
      <c r="M8" s="11"/>
    </row>
    <row r="9" spans="1:15" ht="75" x14ac:dyDescent="0.25">
      <c r="A9" s="11"/>
      <c r="B9" s="10">
        <v>2</v>
      </c>
      <c r="C9" s="10" t="s">
        <v>34</v>
      </c>
      <c r="D9" s="2" t="s">
        <v>35</v>
      </c>
      <c r="E9" s="2" t="s">
        <v>36</v>
      </c>
      <c r="F9" s="5" t="s">
        <v>33</v>
      </c>
      <c r="G9" s="20">
        <v>600</v>
      </c>
      <c r="H9" s="20">
        <v>0</v>
      </c>
      <c r="I9" s="20">
        <v>600</v>
      </c>
      <c r="J9" s="7">
        <v>907</v>
      </c>
      <c r="K9" s="7">
        <v>544200</v>
      </c>
      <c r="L9" s="6">
        <f>K9*1.18</f>
        <v>642156</v>
      </c>
      <c r="M9" s="11"/>
    </row>
    <row r="10" spans="1:15" s="11" customFormat="1" x14ac:dyDescent="0.25">
      <c r="B10" s="19"/>
      <c r="C10" s="19"/>
      <c r="D10" s="12"/>
      <c r="E10" s="12"/>
      <c r="F10" s="13"/>
      <c r="G10" s="13"/>
      <c r="H10" s="13"/>
      <c r="I10" s="13"/>
      <c r="J10" s="13"/>
      <c r="K10" s="30">
        <f>SUM($K$8:$K$9)</f>
        <v>9704900</v>
      </c>
      <c r="L10" s="16">
        <f>K10*1.18</f>
        <v>11451782</v>
      </c>
    </row>
    <row r="11" spans="1:15" s="11" customFormat="1" x14ac:dyDescent="0.25">
      <c r="B11" s="17"/>
      <c r="C11" s="17"/>
      <c r="D11" s="18"/>
      <c r="E11" s="18"/>
      <c r="F11" s="17"/>
      <c r="G11" s="17"/>
      <c r="H11" s="17"/>
      <c r="I11" s="17"/>
      <c r="J11" s="17"/>
      <c r="K11" s="31" t="s">
        <v>14</v>
      </c>
      <c r="L11" s="31">
        <f>K10*0.18</f>
        <v>1746882</v>
      </c>
    </row>
    <row r="12" spans="1:15" s="25" customFormat="1" x14ac:dyDescent="0.25">
      <c r="B12" s="34" t="s">
        <v>37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</row>
    <row r="13" spans="1:15" s="25" customFormat="1" x14ac:dyDescent="0.25">
      <c r="B13" s="34" t="s">
        <v>3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1:15" s="25" customFormat="1" x14ac:dyDescent="0.25">
      <c r="B14" s="48" t="s">
        <v>4</v>
      </c>
      <c r="C14" s="48"/>
      <c r="D14" s="40" t="s">
        <v>38</v>
      </c>
      <c r="E14" s="40"/>
      <c r="F14" s="40"/>
      <c r="G14" s="40"/>
      <c r="H14" s="40"/>
      <c r="I14" s="40"/>
      <c r="J14" s="40"/>
      <c r="K14" s="40"/>
      <c r="L14" s="40"/>
    </row>
    <row r="15" spans="1:15" s="25" customFormat="1" ht="32.1" customHeight="1" x14ac:dyDescent="0.25">
      <c r="B15" s="49" t="s">
        <v>39</v>
      </c>
      <c r="C15" s="50"/>
      <c r="D15" s="39" t="s">
        <v>40</v>
      </c>
      <c r="E15" s="39"/>
      <c r="F15" s="39"/>
      <c r="G15" s="39"/>
      <c r="H15" s="39"/>
      <c r="I15" s="39"/>
      <c r="J15" s="39"/>
      <c r="K15" s="39"/>
      <c r="L15" s="39"/>
      <c r="M15" s="26"/>
      <c r="N15" s="26"/>
      <c r="O15" s="26"/>
    </row>
    <row r="16" spans="1:15" s="25" customFormat="1" ht="95.25" customHeight="1" x14ac:dyDescent="0.25">
      <c r="B16" s="35" t="s">
        <v>5</v>
      </c>
      <c r="C16" s="35"/>
      <c r="D16" s="41" t="s">
        <v>41</v>
      </c>
      <c r="E16" s="41"/>
      <c r="F16" s="41"/>
      <c r="G16" s="41"/>
      <c r="H16" s="41"/>
      <c r="I16" s="41"/>
      <c r="J16" s="41"/>
      <c r="K16" s="41"/>
      <c r="L16" s="41"/>
    </row>
    <row r="17" spans="2:12" s="25" customFormat="1" ht="18.75" customHeight="1" x14ac:dyDescent="0.25">
      <c r="B17" s="35" t="s">
        <v>42</v>
      </c>
      <c r="C17" s="35"/>
      <c r="D17" s="39" t="s">
        <v>43</v>
      </c>
      <c r="E17" s="39"/>
      <c r="F17" s="39"/>
      <c r="G17" s="39"/>
      <c r="H17" s="39"/>
      <c r="I17" s="39"/>
      <c r="J17" s="39"/>
      <c r="K17" s="39"/>
      <c r="L17" s="39"/>
    </row>
    <row r="18" spans="2:12" s="25" customFormat="1" x14ac:dyDescent="0.25">
      <c r="B18" s="35" t="s">
        <v>44</v>
      </c>
      <c r="C18" s="35"/>
      <c r="D18" s="39" t="s">
        <v>45</v>
      </c>
      <c r="E18" s="39"/>
      <c r="F18" s="39"/>
      <c r="G18" s="39"/>
      <c r="H18" s="39"/>
      <c r="I18" s="39"/>
      <c r="J18" s="39"/>
      <c r="K18" s="39"/>
      <c r="L18" s="39"/>
    </row>
    <row r="19" spans="2:12" s="25" customFormat="1" x14ac:dyDescent="0.25">
      <c r="B19" s="35"/>
      <c r="C19" s="35"/>
      <c r="D19" s="39"/>
      <c r="E19" s="39"/>
      <c r="F19" s="39"/>
      <c r="G19" s="39"/>
      <c r="H19" s="39"/>
      <c r="I19" s="39"/>
      <c r="J19" s="39"/>
      <c r="K19" s="39"/>
      <c r="L19" s="39"/>
    </row>
    <row r="20" spans="2:12" s="25" customFormat="1" ht="40.5" customHeight="1" x14ac:dyDescent="0.25">
      <c r="B20" s="35"/>
      <c r="C20" s="35"/>
      <c r="D20" s="39"/>
      <c r="E20" s="39"/>
      <c r="F20" s="39"/>
      <c r="G20" s="39"/>
      <c r="H20" s="39"/>
      <c r="I20" s="39"/>
      <c r="J20" s="39"/>
      <c r="K20" s="39"/>
      <c r="L20" s="39"/>
    </row>
    <row r="21" spans="2:12" s="25" customFormat="1" ht="19.5" customHeight="1" x14ac:dyDescent="0.25"/>
    <row r="22" spans="2:12" s="11" customFormat="1" ht="19.5" customHeight="1" x14ac:dyDescent="0.25">
      <c r="B22" s="25" t="s">
        <v>46</v>
      </c>
      <c r="C22" s="27" t="s">
        <v>47</v>
      </c>
      <c r="D22" s="28" t="s">
        <v>48</v>
      </c>
      <c r="E22" s="25"/>
      <c r="F22" s="25"/>
      <c r="G22" s="25"/>
      <c r="H22" s="25"/>
      <c r="I22" s="25"/>
    </row>
    <row r="23" spans="2:12" s="11" customFormat="1" ht="19.5" customHeight="1" x14ac:dyDescent="0.25">
      <c r="B23" s="25"/>
      <c r="C23" s="25"/>
      <c r="D23" s="25"/>
      <c r="E23" s="25"/>
      <c r="F23" s="25"/>
      <c r="G23" s="25"/>
      <c r="H23" s="25"/>
      <c r="I23" s="25"/>
    </row>
    <row r="24" spans="2:12" s="11" customFormat="1" x14ac:dyDescent="0.25">
      <c r="B24" s="25"/>
      <c r="C24" s="27" t="s">
        <v>7</v>
      </c>
      <c r="D24" s="27" t="str">
        <f>Query2_USERN</f>
        <v>Бадьина Лилия Альбертовна</v>
      </c>
      <c r="E24" s="25"/>
      <c r="F24" s="25"/>
      <c r="G24" s="25"/>
      <c r="H24" s="25"/>
      <c r="I24" s="25"/>
    </row>
    <row r="25" spans="2:12" s="11" customFormat="1" ht="18" customHeight="1" x14ac:dyDescent="0.25">
      <c r="B25" s="25"/>
      <c r="C25" s="27" t="s">
        <v>8</v>
      </c>
      <c r="D25" s="27" t="str">
        <f>Query2_USERT</f>
        <v>(347)221-57-43</v>
      </c>
      <c r="E25" s="25"/>
      <c r="F25" s="25"/>
      <c r="G25" s="25"/>
      <c r="H25" s="25"/>
      <c r="I25" s="25"/>
    </row>
    <row r="26" spans="2:12" x14ac:dyDescent="0.25">
      <c r="D26" s="4"/>
    </row>
    <row r="27" spans="2:12" x14ac:dyDescent="0.25">
      <c r="D27" s="4" t="str">
        <f>Query2_USERE</f>
        <v/>
      </c>
    </row>
  </sheetData>
  <mergeCells count="23">
    <mergeCell ref="B17:C17"/>
    <mergeCell ref="J4:J6"/>
    <mergeCell ref="K4:K6"/>
    <mergeCell ref="L4:L6"/>
    <mergeCell ref="B12:L12"/>
    <mergeCell ref="B13:L13"/>
    <mergeCell ref="B15:C15"/>
    <mergeCell ref="B2:L2"/>
    <mergeCell ref="G4:I4"/>
    <mergeCell ref="B14:C14"/>
    <mergeCell ref="B18:C20"/>
    <mergeCell ref="I5:I6"/>
    <mergeCell ref="B4:B6"/>
    <mergeCell ref="C4:C6"/>
    <mergeCell ref="D4:D6"/>
    <mergeCell ref="E4:E6"/>
    <mergeCell ref="F4:F6"/>
    <mergeCell ref="D15:L15"/>
    <mergeCell ref="D14:L14"/>
    <mergeCell ref="D16:L16"/>
    <mergeCell ref="D17:L17"/>
    <mergeCell ref="D18:L20"/>
    <mergeCell ref="B16:C16"/>
  </mergeCells>
  <pageMargins left="0.78740157480314965" right="0.39370078740157483" top="0.78740157480314965" bottom="0.39370078740157483" header="0.31496062992125984" footer="0.31496062992125984"/>
  <pageSetup paperSize="9" scale="7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3" t="s">
        <v>20</v>
      </c>
      <c r="B5" t="e">
        <f>XLR_ERRNAME</f>
        <v>#NAME?</v>
      </c>
    </row>
    <row r="6" spans="1:14" x14ac:dyDescent="0.25">
      <c r="A6" t="s">
        <v>21</v>
      </c>
      <c r="B6">
        <v>5947</v>
      </c>
      <c r="C6" s="24" t="s">
        <v>22</v>
      </c>
      <c r="D6">
        <v>3894</v>
      </c>
      <c r="E6" s="24" t="s">
        <v>23</v>
      </c>
      <c r="F6" s="24" t="s">
        <v>24</v>
      </c>
      <c r="G6" s="24" t="s">
        <v>25</v>
      </c>
      <c r="H6" s="24" t="s">
        <v>25</v>
      </c>
      <c r="I6" s="24" t="s">
        <v>25</v>
      </c>
      <c r="J6" s="24" t="s">
        <v>26</v>
      </c>
      <c r="K6" s="24" t="s">
        <v>27</v>
      </c>
      <c r="L6" s="24" t="s">
        <v>28</v>
      </c>
      <c r="M6" s="24" t="s">
        <v>29</v>
      </c>
      <c r="N6" s="24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Мигранова Регина Фангизовна</cp:lastModifiedBy>
  <cp:lastPrinted>2014-07-10T07:54:52Z</cp:lastPrinted>
  <dcterms:created xsi:type="dcterms:W3CDTF">2013-12-19T08:11:42Z</dcterms:created>
  <dcterms:modified xsi:type="dcterms:W3CDTF">2014-07-16T08:28:33Z</dcterms:modified>
</cp:coreProperties>
</file>